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rrhill\staff$\nbell\Bursar\Budgets 2017 2018\budget planning\"/>
    </mc:Choice>
  </mc:AlternateContent>
  <bookViews>
    <workbookView xWindow="0" yWindow="0" windowWidth="19200" windowHeight="12180"/>
  </bookViews>
  <sheets>
    <sheet name="Sheet1" sheetId="1" r:id="rId1"/>
  </sheets>
  <definedNames>
    <definedName name="_xlnm.Print_Area" localSheetId="0">Sheet1!$B$1:$G$29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7" i="1" l="1"/>
  <c r="E11" i="1"/>
  <c r="E23" i="1" l="1"/>
  <c r="E25" i="1"/>
  <c r="E24" i="1"/>
  <c r="E8" i="1" l="1"/>
  <c r="F8" i="1" s="1"/>
  <c r="E18" i="1"/>
  <c r="F18" i="1" s="1"/>
  <c r="F5" i="1"/>
  <c r="F6" i="1"/>
  <c r="F7" i="1"/>
  <c r="F9" i="1"/>
  <c r="F11" i="1"/>
  <c r="F12" i="1"/>
  <c r="F13" i="1"/>
  <c r="F14" i="1"/>
  <c r="F15" i="1"/>
  <c r="F16" i="1"/>
  <c r="F4" i="1"/>
  <c r="F23" i="1"/>
  <c r="F24" i="1"/>
  <c r="F25" i="1"/>
  <c r="F27" i="1"/>
  <c r="F21" i="1"/>
  <c r="E22" i="1"/>
  <c r="F22" i="1" s="1"/>
  <c r="E20" i="1" l="1"/>
  <c r="F20" i="1" s="1"/>
  <c r="E26" i="1" l="1"/>
  <c r="F26" i="1" s="1"/>
</calcChain>
</file>

<file path=xl/sharedStrings.xml><?xml version="1.0" encoding="utf-8"?>
<sst xmlns="http://schemas.openxmlformats.org/spreadsheetml/2006/main" count="100" uniqueCount="93">
  <si>
    <t>Intervention/Support Programmes</t>
  </si>
  <si>
    <t>Actions Required</t>
  </si>
  <si>
    <t>Intended Impact</t>
  </si>
  <si>
    <t>Cost Centre (internal reference only)</t>
  </si>
  <si>
    <t xml:space="preserve">Students able to be tutored in smaller groups at lunchtimes </t>
  </si>
  <si>
    <t>To increase self-esteem &amp; confidence in subjects</t>
  </si>
  <si>
    <t>To allow all students the opportunity to enjoy a safe working environment outside of teaching hours</t>
  </si>
  <si>
    <t>After School Classes/ Activities</t>
  </si>
  <si>
    <t>Out-of-school planned curriculum and non-curriculum activities</t>
  </si>
  <si>
    <t>To increase pupil participation and confidence outside the classroom, and ensure that every student has the opportunity to take part in activities</t>
  </si>
  <si>
    <t>Academic Intervention</t>
  </si>
  <si>
    <t>Organised Intervention: focusing upon students currently not achieving targets</t>
  </si>
  <si>
    <t>To ensure that all students reach their potential, and provides specialist support for students who may be struggling</t>
  </si>
  <si>
    <t>Grade Tracking &amp; Intervention Planning</t>
  </si>
  <si>
    <t>Analysis of students grades/data to build an appropriate level of support to ensure students reach their potential of total cost)</t>
  </si>
  <si>
    <t>To ensure that students needs and requirements are identified</t>
  </si>
  <si>
    <t>Included in Analysis</t>
  </si>
  <si>
    <t>Summer Intervention Week</t>
  </si>
  <si>
    <t>Focus on students with a lower than average numeracy or literacy level</t>
  </si>
  <si>
    <t>To ensure that all students have the opportunity to increase their literacy and numeracy levels</t>
  </si>
  <si>
    <t>Ensuring that all students have access to suitable facilities in order to progress both in ICT and other subjects</t>
  </si>
  <si>
    <t>Trips, Events, Activities and Clubs</t>
  </si>
  <si>
    <t>For educational trips, non-curriculum activities</t>
  </si>
  <si>
    <t>To ensure that all students are able to take part in all aspects of school life, included curriculum &amp; non-curriculum activity</t>
  </si>
  <si>
    <t>School Clothing, Resources and Equipment</t>
  </si>
  <si>
    <t>To provide students with assistance for uniform and other resources where financial difficulty exists</t>
  </si>
  <si>
    <t>To ensure that all students feel part of the school community</t>
  </si>
  <si>
    <t>Transport</t>
  </si>
  <si>
    <t>Provision for transport costs</t>
  </si>
  <si>
    <t>To ensure that students can attend school/activities/events in the event of hardship</t>
  </si>
  <si>
    <t>Salary Costs</t>
  </si>
  <si>
    <t>Attendance Officer (internal)</t>
  </si>
  <si>
    <t>To improve the attendance of students and offer non-attendees a pathway to return to school</t>
  </si>
  <si>
    <t>To ensure that students attend school, allowing them to learn and therefore reach their potential</t>
  </si>
  <si>
    <t>included in Admin salaries</t>
  </si>
  <si>
    <t>To improve the relationships between students, parents and school</t>
  </si>
  <si>
    <t>Develop better relations between parents and students and encourage aspiration and participation</t>
  </si>
  <si>
    <t>Included in ESS salaries</t>
  </si>
  <si>
    <t>To ensure that students are given support for their time both in &amp; out of school.  To help with the development of any vulnerable groups</t>
  </si>
  <si>
    <t>Ensure there is a support network available for vulnerable students and the opportunity to development a support network when required</t>
  </si>
  <si>
    <t>Teaching Assistants</t>
  </si>
  <si>
    <t>To ensure students with high SEN needs are given support during lessons</t>
  </si>
  <si>
    <t>TA2 salary</t>
  </si>
  <si>
    <t>Data Assessment/ Tracking</t>
  </si>
  <si>
    <t>Examinations &amp; Data Assessment.  To track the progress of students &amp; the gain from the PP initiatives</t>
  </si>
  <si>
    <t>To report on the success of particular initiatives and identify areas of strengths and weaknesses</t>
  </si>
  <si>
    <t>Pastoral Care</t>
  </si>
  <si>
    <t>Transition &amp; Intervention Management. To manage and improve the parent, student &amp; school relationship</t>
  </si>
  <si>
    <t>Develop better relations between parents and students.</t>
  </si>
  <si>
    <t xml:space="preserve">Business Management </t>
  </si>
  <si>
    <t>Finance, Admin, Senior Management</t>
  </si>
  <si>
    <t xml:space="preserve">To develop a balanced intervention </t>
  </si>
  <si>
    <t>Included in Admin</t>
  </si>
  <si>
    <t>Academic Intervention/Events</t>
  </si>
  <si>
    <t>Academic Intervention/teaching budgets</t>
  </si>
  <si>
    <t>Pupil Premium Mentor</t>
  </si>
  <si>
    <t>Purchase of Chromebooks</t>
  </si>
  <si>
    <t>Nick Beale</t>
  </si>
  <si>
    <t>Included in Teaching salaries</t>
  </si>
  <si>
    <t>Breakfast Club</t>
  </si>
  <si>
    <t>Supervised Homework  club</t>
  </si>
  <si>
    <t>Included in Learning Managers</t>
  </si>
  <si>
    <t>Homework Club</t>
  </si>
  <si>
    <t>Included in Support/Teaching Salaries</t>
  </si>
  <si>
    <t>Bought in Intervention staff</t>
  </si>
  <si>
    <t>Academic intervention</t>
  </si>
  <si>
    <t>To allow all students the opportunity to enjoy a safe working environment outside of teaching hours breakfast provided</t>
  </si>
  <si>
    <t>Supervised before school by PP Mentor</t>
  </si>
  <si>
    <t>To provide students with additional support in maths and english, support for EAL PP students and inspiration/aspiration.</t>
  </si>
  <si>
    <t>To ensure all PP students have detailed information on future career paths and courses. Increase aspiration. Early focus on the future.</t>
  </si>
  <si>
    <t>Careers guidance speakers and appointments</t>
  </si>
  <si>
    <t>Academic Mentors</t>
  </si>
  <si>
    <t>ICT support for Cirriculum</t>
  </si>
  <si>
    <t>Additional Tuition drop-in sessions KS3/KS4</t>
  </si>
  <si>
    <t>Michael Conlon, Marta Ajiteru, Chris Short and Military speakers</t>
  </si>
  <si>
    <t>Summer School</t>
  </si>
  <si>
    <t>Academic intervention and Teacher salaries</t>
  </si>
  <si>
    <t>Raise awareness of PPG and focus on numeracy and literacy assist with Progress 8 score</t>
  </si>
  <si>
    <t>1 week in summer holiday for new year 7s to  understanding of PPG support. Meet each other and staff, build confidence and understanding levels</t>
  </si>
  <si>
    <t>Total Pupil Premium Expenditure academic year - estimated costs 2017/18</t>
  </si>
  <si>
    <t>Pupil Premium Allocated for 2017/18</t>
  </si>
  <si>
    <t>Counselling</t>
  </si>
  <si>
    <t>external provision</t>
  </si>
  <si>
    <t>Included in Faculty  Allocations &amp; Teaching Salaries</t>
  </si>
  <si>
    <t>Included in Faculty Allocations &amp; Teaching Salaries</t>
  </si>
  <si>
    <t xml:space="preserve">To provide additional support for those students with mental health difficulties. </t>
  </si>
  <si>
    <t>To buy in the services of an external children's counsellor.</t>
  </si>
  <si>
    <t>Instrumental Lessons</t>
  </si>
  <si>
    <t>Provide peripatetic music lessons</t>
  </si>
  <si>
    <t>To ensure PP students are able to be fully immersed in music opportunities within school.</t>
  </si>
  <si>
    <t>Included in Admin salaries</t>
  </si>
  <si>
    <t xml:space="preserve">Included in HLTA salary </t>
  </si>
  <si>
    <t>Carr Hill High School &amp; Sixth Form Centre -Indicative Pupil Premium 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</si>
</sst>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&quot;£&quot;#,##0.00"/>
    <numFmt numFmtId="165" formatCode="&quot;£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0" fontId="0" fillId="0" borderId="11" xfId="2" applyNumberFormat="1" applyFont="1" applyBorder="1" applyAlignment="1">
      <alignment horizontal="righ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9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164" fontId="0" fillId="0" borderId="0" xfId="0" applyNumberFormat="1"/>
    <xf numFmtId="9" fontId="0" fillId="0" borderId="0" xfId="0" applyNumberFormat="1"/>
    <xf numFmtId="165" fontId="0" fillId="0" borderId="0" xfId="0" applyNumberFormat="1"/>
    <xf numFmtId="165" fontId="0" fillId="0" borderId="6" xfId="1" applyNumberFormat="1" applyFont="1" applyBorder="1" applyAlignment="1">
      <alignment horizontal="right" vertical="center" wrapText="1"/>
    </xf>
    <xf numFmtId="165" fontId="0" fillId="0" borderId="6" xfId="1" applyNumberFormat="1" applyFont="1" applyFill="1" applyBorder="1" applyAlignment="1">
      <alignment horizontal="right" vertical="center" wrapText="1"/>
    </xf>
    <xf numFmtId="165" fontId="0" fillId="0" borderId="12" xfId="1" applyNumberFormat="1" applyFont="1" applyFill="1" applyBorder="1" applyAlignment="1">
      <alignment horizontal="right" vertical="center" wrapText="1"/>
    </xf>
    <xf numFmtId="165" fontId="0" fillId="0" borderId="15" xfId="1" applyNumberFormat="1" applyFont="1" applyFill="1" applyBorder="1" applyAlignment="1">
      <alignment horizontal="right" vertical="center" wrapText="1"/>
    </xf>
    <xf numFmtId="165" fontId="4" fillId="0" borderId="12" xfId="1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 horizontal="left"/>
    </xf>
    <xf numFmtId="165" fontId="0" fillId="0" borderId="10" xfId="1" applyNumberFormat="1" applyFont="1" applyFill="1" applyBorder="1" applyAlignment="1">
      <alignment horizontal="right" vertical="center" wrapText="1"/>
    </xf>
    <xf numFmtId="0" fontId="0" fillId="0" borderId="5" xfId="0" applyFill="1" applyBorder="1" applyAlignment="1">
      <alignment horizontal="left" vertical="center" wrapText="1"/>
    </xf>
    <xf numFmtId="10" fontId="0" fillId="0" borderId="11" xfId="2" applyNumberFormat="1" applyFon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6" xfId="0" applyFill="1" applyBorder="1"/>
    <xf numFmtId="0" fontId="0" fillId="0" borderId="10" xfId="0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wrapText="1"/>
    </xf>
    <xf numFmtId="0" fontId="0" fillId="0" borderId="11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1" xfId="0" applyFill="1" applyBorder="1" applyAlignment="1">
      <alignment wrapText="1"/>
    </xf>
    <xf numFmtId="0" fontId="0" fillId="0" borderId="8" xfId="0" applyFill="1" applyBorder="1" applyAlignment="1">
      <alignment wrapText="1"/>
    </xf>
    <xf numFmtId="165" fontId="0" fillId="0" borderId="10" xfId="0" applyNumberForma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165" fontId="0" fillId="0" borderId="0" xfId="0" applyNumberFormat="1" applyFill="1" applyBorder="1" applyAlignment="1"/>
    <xf numFmtId="0" fontId="5" fillId="0" borderId="0" xfId="0" applyFont="1" applyAlignment="1">
      <alignment horizontal="right"/>
    </xf>
    <xf numFmtId="0" fontId="0" fillId="0" borderId="0" xfId="0" applyFill="1"/>
    <xf numFmtId="9" fontId="0" fillId="0" borderId="0" xfId="0" applyNumberFormat="1" applyFill="1"/>
    <xf numFmtId="0" fontId="0" fillId="0" borderId="7" xfId="0" applyFill="1" applyBorder="1" applyAlignment="1">
      <alignment horizontal="left" vertical="center" wrapText="1"/>
    </xf>
    <xf numFmtId="165" fontId="0" fillId="0" borderId="0" xfId="1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165" fontId="0" fillId="0" borderId="17" xfId="1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 vertical="center" wrapText="1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4"/>
  <sheetViews>
    <sheetView tabSelected="1" topLeftCell="B1" workbookViewId="0">
      <selection activeCell="D5" sqref="D5"/>
    </sheetView>
  </sheetViews>
  <sheetFormatPr defaultRowHeight="15" x14ac:dyDescent="0.25"/>
  <cols>
    <col min="1" max="1" width="1.28515625" customWidth="1"/>
    <col min="2" max="2" width="20" customWidth="1"/>
    <col min="3" max="4" width="35" customWidth="1"/>
    <col min="5" max="5" width="16.28515625" style="14" customWidth="1"/>
    <col min="6" max="6" width="16.28515625" customWidth="1"/>
    <col min="7" max="7" width="24.28515625" customWidth="1"/>
    <col min="8" max="8" width="11.140625" bestFit="1" customWidth="1"/>
  </cols>
  <sheetData>
    <row r="1" spans="2:9" ht="16.5" thickBot="1" x14ac:dyDescent="0.3">
      <c r="G1" s="39"/>
    </row>
    <row r="2" spans="2:9" ht="19.5" thickBot="1" x14ac:dyDescent="0.35">
      <c r="B2" s="51" t="s">
        <v>92</v>
      </c>
      <c r="C2" s="52"/>
      <c r="D2" s="52"/>
      <c r="E2" s="52"/>
      <c r="F2" s="52"/>
      <c r="G2" s="53"/>
    </row>
    <row r="3" spans="2:9" ht="30.75" customHeight="1" thickBot="1" x14ac:dyDescent="0.3">
      <c r="B3" s="1" t="s">
        <v>0</v>
      </c>
      <c r="C3" s="2" t="s">
        <v>1</v>
      </c>
      <c r="D3" s="2" t="s">
        <v>2</v>
      </c>
      <c r="E3" s="57" t="s">
        <v>80</v>
      </c>
      <c r="F3" s="58"/>
      <c r="G3" s="3" t="s">
        <v>3</v>
      </c>
    </row>
    <row r="4" spans="2:9" ht="45.75" thickBot="1" x14ac:dyDescent="0.3">
      <c r="B4" s="4" t="s">
        <v>73</v>
      </c>
      <c r="C4" s="5" t="s">
        <v>4</v>
      </c>
      <c r="D4" s="5" t="s">
        <v>5</v>
      </c>
      <c r="E4" s="15">
        <v>7500</v>
      </c>
      <c r="F4" s="6">
        <f>E4/266950</f>
        <v>2.8095148904289192E-2</v>
      </c>
      <c r="G4" s="7" t="s">
        <v>84</v>
      </c>
    </row>
    <row r="5" spans="2:9" ht="60.75" thickBot="1" x14ac:dyDescent="0.3">
      <c r="B5" s="11" t="s">
        <v>59</v>
      </c>
      <c r="C5" s="22" t="s">
        <v>67</v>
      </c>
      <c r="D5" s="22" t="s">
        <v>66</v>
      </c>
      <c r="E5" s="46">
        <v>15000</v>
      </c>
      <c r="F5" s="23">
        <f t="shared" ref="F5:F18" si="0">E5/266950</f>
        <v>5.6190297808578385E-2</v>
      </c>
      <c r="G5" s="8" t="s">
        <v>65</v>
      </c>
    </row>
    <row r="6" spans="2:9" ht="45.75" thickBot="1" x14ac:dyDescent="0.3">
      <c r="B6" s="11" t="s">
        <v>62</v>
      </c>
      <c r="C6" s="22" t="s">
        <v>60</v>
      </c>
      <c r="D6" s="22" t="s">
        <v>6</v>
      </c>
      <c r="E6" s="17">
        <v>6400</v>
      </c>
      <c r="F6" s="23">
        <f t="shared" si="0"/>
        <v>2.3974527064993444E-2</v>
      </c>
      <c r="G6" s="8" t="s">
        <v>61</v>
      </c>
    </row>
    <row r="7" spans="2:9" ht="64.5" customHeight="1" thickBot="1" x14ac:dyDescent="0.3">
      <c r="B7" s="11" t="s">
        <v>7</v>
      </c>
      <c r="C7" s="22" t="s">
        <v>8</v>
      </c>
      <c r="D7" s="22" t="s">
        <v>9</v>
      </c>
      <c r="E7" s="17">
        <v>3293</v>
      </c>
      <c r="F7" s="23">
        <f t="shared" si="0"/>
        <v>1.2335643378909909E-2</v>
      </c>
      <c r="G7" s="8" t="s">
        <v>83</v>
      </c>
    </row>
    <row r="8" spans="2:9" ht="79.5" customHeight="1" thickBot="1" x14ac:dyDescent="0.3">
      <c r="B8" s="11" t="s">
        <v>75</v>
      </c>
      <c r="C8" s="22" t="s">
        <v>78</v>
      </c>
      <c r="D8" s="22" t="s">
        <v>77</v>
      </c>
      <c r="E8" s="17">
        <f>3310+297.54+72</f>
        <v>3679.54</v>
      </c>
      <c r="F8" s="23">
        <f t="shared" si="0"/>
        <v>1.3783629893238433E-2</v>
      </c>
      <c r="G8" s="8" t="s">
        <v>76</v>
      </c>
    </row>
    <row r="9" spans="2:9" ht="60.75" thickBot="1" x14ac:dyDescent="0.3">
      <c r="B9" s="11" t="s">
        <v>10</v>
      </c>
      <c r="C9" s="22" t="s">
        <v>11</v>
      </c>
      <c r="D9" s="22" t="s">
        <v>12</v>
      </c>
      <c r="E9" s="17">
        <v>34300</v>
      </c>
      <c r="F9" s="23">
        <f t="shared" si="0"/>
        <v>0.12848848098894924</v>
      </c>
      <c r="G9" s="8" t="s">
        <v>54</v>
      </c>
    </row>
    <row r="10" spans="2:9" ht="60" customHeight="1" thickBot="1" x14ac:dyDescent="0.3">
      <c r="B10" s="44" t="s">
        <v>87</v>
      </c>
      <c r="C10" s="45" t="s">
        <v>88</v>
      </c>
      <c r="D10" s="42" t="s">
        <v>89</v>
      </c>
      <c r="E10" s="43">
        <v>3000</v>
      </c>
      <c r="F10" s="23">
        <f t="shared" si="0"/>
        <v>1.1238059561715677E-2</v>
      </c>
      <c r="G10" s="7" t="s">
        <v>10</v>
      </c>
      <c r="I10" s="13"/>
    </row>
    <row r="11" spans="2:9" ht="60.75" thickBot="1" x14ac:dyDescent="0.3">
      <c r="B11" s="10" t="s">
        <v>72</v>
      </c>
      <c r="C11" s="27" t="s">
        <v>56</v>
      </c>
      <c r="D11" s="27" t="s">
        <v>20</v>
      </c>
      <c r="E11" s="16">
        <f>50*230</f>
        <v>11500</v>
      </c>
      <c r="F11" s="23">
        <f t="shared" si="0"/>
        <v>4.3079228319910096E-2</v>
      </c>
      <c r="G11" s="7" t="s">
        <v>10</v>
      </c>
    </row>
    <row r="12" spans="2:9" ht="60.75" thickBot="1" x14ac:dyDescent="0.3">
      <c r="B12" s="11" t="s">
        <v>64</v>
      </c>
      <c r="C12" s="22" t="s">
        <v>68</v>
      </c>
      <c r="D12" s="22" t="s">
        <v>74</v>
      </c>
      <c r="E12" s="17">
        <v>3375</v>
      </c>
      <c r="F12" s="23">
        <f t="shared" si="0"/>
        <v>1.2642817006930136E-2</v>
      </c>
      <c r="G12" s="8" t="s">
        <v>10</v>
      </c>
    </row>
    <row r="13" spans="2:9" ht="60.75" thickBot="1" x14ac:dyDescent="0.3">
      <c r="B13" s="24" t="s">
        <v>13</v>
      </c>
      <c r="C13" s="25" t="s">
        <v>14</v>
      </c>
      <c r="D13" s="25" t="s">
        <v>15</v>
      </c>
      <c r="E13" s="18">
        <v>1900</v>
      </c>
      <c r="F13" s="23">
        <f t="shared" si="0"/>
        <v>7.1174377224199285E-3</v>
      </c>
      <c r="G13" s="26" t="s">
        <v>16</v>
      </c>
    </row>
    <row r="14" spans="2:9" ht="45.75" thickBot="1" x14ac:dyDescent="0.3">
      <c r="B14" s="28" t="s">
        <v>17</v>
      </c>
      <c r="C14" s="29" t="s">
        <v>18</v>
      </c>
      <c r="D14" s="29" t="s">
        <v>19</v>
      </c>
      <c r="E14" s="19">
        <v>5000</v>
      </c>
      <c r="F14" s="23">
        <f t="shared" si="0"/>
        <v>1.8730099269526127E-2</v>
      </c>
      <c r="G14" s="30" t="s">
        <v>63</v>
      </c>
    </row>
    <row r="15" spans="2:9" ht="60.75" thickBot="1" x14ac:dyDescent="0.3">
      <c r="B15" s="10" t="s">
        <v>21</v>
      </c>
      <c r="C15" s="27" t="s">
        <v>22</v>
      </c>
      <c r="D15" s="27" t="s">
        <v>23</v>
      </c>
      <c r="E15" s="16">
        <v>6000</v>
      </c>
      <c r="F15" s="23">
        <f t="shared" si="0"/>
        <v>2.2476119123431355E-2</v>
      </c>
      <c r="G15" s="8" t="s">
        <v>53</v>
      </c>
    </row>
    <row r="16" spans="2:9" ht="45.75" thickBot="1" x14ac:dyDescent="0.3">
      <c r="B16" s="11" t="s">
        <v>24</v>
      </c>
      <c r="C16" s="22" t="s">
        <v>25</v>
      </c>
      <c r="D16" s="22" t="s">
        <v>26</v>
      </c>
      <c r="E16" s="17">
        <v>1180</v>
      </c>
      <c r="F16" s="23">
        <f t="shared" si="0"/>
        <v>4.4203034276081663E-3</v>
      </c>
      <c r="G16" s="8" t="s">
        <v>10</v>
      </c>
    </row>
    <row r="17" spans="2:9" ht="58.5" customHeight="1" thickBot="1" x14ac:dyDescent="0.3">
      <c r="B17" s="11" t="s">
        <v>81</v>
      </c>
      <c r="C17" s="47" t="s">
        <v>86</v>
      </c>
      <c r="D17" s="22" t="s">
        <v>85</v>
      </c>
      <c r="E17" s="17">
        <v>5000</v>
      </c>
      <c r="F17" s="23">
        <f t="shared" si="0"/>
        <v>1.8730099269526127E-2</v>
      </c>
      <c r="G17" s="8" t="s">
        <v>82</v>
      </c>
    </row>
    <row r="18" spans="2:9" ht="45.75" thickBot="1" x14ac:dyDescent="0.3">
      <c r="B18" s="10" t="s">
        <v>27</v>
      </c>
      <c r="C18" s="27" t="s">
        <v>28</v>
      </c>
      <c r="D18" s="27" t="s">
        <v>29</v>
      </c>
      <c r="E18" s="16">
        <f>15220+1556</f>
        <v>16776</v>
      </c>
      <c r="F18" s="23">
        <f t="shared" si="0"/>
        <v>6.2843229069114062E-2</v>
      </c>
      <c r="G18" s="8" t="s">
        <v>10</v>
      </c>
      <c r="H18" s="12"/>
    </row>
    <row r="19" spans="2:9" s="9" customFormat="1" ht="15.75" thickBot="1" x14ac:dyDescent="0.3">
      <c r="B19" s="54" t="s">
        <v>30</v>
      </c>
      <c r="C19" s="55"/>
      <c r="D19" s="55"/>
      <c r="E19" s="55"/>
      <c r="F19" s="55"/>
      <c r="G19" s="56"/>
      <c r="H19" s="20"/>
    </row>
    <row r="20" spans="2:9" ht="45.75" thickBot="1" x14ac:dyDescent="0.3">
      <c r="B20" s="10" t="s">
        <v>31</v>
      </c>
      <c r="C20" s="27" t="s">
        <v>32</v>
      </c>
      <c r="D20" s="22" t="s">
        <v>33</v>
      </c>
      <c r="E20" s="16">
        <f>21890/100*30</f>
        <v>6567</v>
      </c>
      <c r="F20" s="23">
        <f>E20/266950</f>
        <v>2.4600112380595618E-2</v>
      </c>
      <c r="G20" s="31" t="s">
        <v>34</v>
      </c>
      <c r="I20" s="13"/>
    </row>
    <row r="21" spans="2:9" ht="45.75" thickBot="1" x14ac:dyDescent="0.3">
      <c r="B21" s="10" t="s">
        <v>55</v>
      </c>
      <c r="C21" s="27" t="s">
        <v>35</v>
      </c>
      <c r="D21" s="27" t="s">
        <v>36</v>
      </c>
      <c r="E21" s="16">
        <v>23767</v>
      </c>
      <c r="F21" s="23">
        <f>E21/266950</f>
        <v>8.9031653867765501E-2</v>
      </c>
      <c r="G21" s="31" t="s">
        <v>37</v>
      </c>
    </row>
    <row r="22" spans="2:9" ht="75.75" thickBot="1" x14ac:dyDescent="0.3">
      <c r="B22" s="24" t="s">
        <v>71</v>
      </c>
      <c r="C22" s="25" t="s">
        <v>38</v>
      </c>
      <c r="D22" s="25" t="s">
        <v>39</v>
      </c>
      <c r="E22" s="18">
        <f>88376/100*40</f>
        <v>35350.400000000001</v>
      </c>
      <c r="F22" s="23">
        <f t="shared" ref="F22:F27" si="1">E22/266950</f>
        <v>0.1324233002434913</v>
      </c>
      <c r="G22" s="31" t="s">
        <v>91</v>
      </c>
      <c r="I22" s="13"/>
    </row>
    <row r="23" spans="2:9" ht="60.75" thickBot="1" x14ac:dyDescent="0.3">
      <c r="B23" s="24" t="s">
        <v>40</v>
      </c>
      <c r="C23" s="25" t="s">
        <v>41</v>
      </c>
      <c r="D23" s="25" t="s">
        <v>39</v>
      </c>
      <c r="E23" s="18">
        <f>114908/100*25</f>
        <v>28727</v>
      </c>
      <c r="F23" s="23">
        <f t="shared" si="1"/>
        <v>0.10761191234313541</v>
      </c>
      <c r="G23" s="32" t="s">
        <v>42</v>
      </c>
      <c r="I23" s="13"/>
    </row>
    <row r="24" spans="2:9" ht="45.75" thickBot="1" x14ac:dyDescent="0.3">
      <c r="B24" s="10" t="s">
        <v>43</v>
      </c>
      <c r="C24" s="27" t="s">
        <v>44</v>
      </c>
      <c r="D24" s="27" t="s">
        <v>45</v>
      </c>
      <c r="E24" s="21">
        <f>24992/100*20</f>
        <v>4998.3999999999996</v>
      </c>
      <c r="F24" s="23">
        <f t="shared" si="1"/>
        <v>1.8724105637759877E-2</v>
      </c>
      <c r="G24" s="33" t="s">
        <v>90</v>
      </c>
      <c r="I24" s="40"/>
    </row>
    <row r="25" spans="2:9" ht="60.75" thickBot="1" x14ac:dyDescent="0.3">
      <c r="B25" s="11" t="s">
        <v>46</v>
      </c>
      <c r="C25" s="22" t="s">
        <v>47</v>
      </c>
      <c r="D25" s="22" t="s">
        <v>48</v>
      </c>
      <c r="E25" s="17">
        <f>96157/100*30</f>
        <v>28847.100000000002</v>
      </c>
      <c r="F25" s="23">
        <f t="shared" si="1"/>
        <v>0.10806180932758945</v>
      </c>
      <c r="G25" s="34" t="s">
        <v>37</v>
      </c>
      <c r="I25" s="41"/>
    </row>
    <row r="26" spans="2:9" ht="30.75" thickBot="1" x14ac:dyDescent="0.3">
      <c r="B26" s="10" t="s">
        <v>49</v>
      </c>
      <c r="C26" s="27" t="s">
        <v>50</v>
      </c>
      <c r="D26" s="27" t="s">
        <v>51</v>
      </c>
      <c r="E26" s="35">
        <f>89853/100*5</f>
        <v>4492.6499999999996</v>
      </c>
      <c r="F26" s="23">
        <f t="shared" si="1"/>
        <v>1.6829556096647311E-2</v>
      </c>
      <c r="G26" s="33" t="s">
        <v>52</v>
      </c>
      <c r="I26" s="13"/>
    </row>
    <row r="27" spans="2:9" ht="60.75" thickBot="1" x14ac:dyDescent="0.3">
      <c r="B27" s="10" t="s">
        <v>57</v>
      </c>
      <c r="C27" s="27" t="s">
        <v>70</v>
      </c>
      <c r="D27" s="27" t="s">
        <v>69</v>
      </c>
      <c r="E27" s="16">
        <v>10296</v>
      </c>
      <c r="F27" s="23">
        <f t="shared" si="1"/>
        <v>3.8569020415808203E-2</v>
      </c>
      <c r="G27" s="7" t="s">
        <v>58</v>
      </c>
      <c r="I27" s="13"/>
    </row>
    <row r="28" spans="2:9" ht="15.75" thickBot="1" x14ac:dyDescent="0.3"/>
    <row r="29" spans="2:9" ht="19.5" thickBot="1" x14ac:dyDescent="0.35">
      <c r="B29" s="48" t="s">
        <v>79</v>
      </c>
      <c r="C29" s="49"/>
      <c r="D29" s="50"/>
      <c r="E29" s="36">
        <v>266950</v>
      </c>
      <c r="F29" s="37"/>
      <c r="G29" s="38"/>
      <c r="H29" s="14"/>
    </row>
    <row r="30" spans="2:9" x14ac:dyDescent="0.25">
      <c r="F30" s="12"/>
      <c r="G30" s="14"/>
      <c r="H30" s="14"/>
    </row>
    <row r="31" spans="2:9" x14ac:dyDescent="0.25">
      <c r="F31" s="14"/>
      <c r="G31" s="14"/>
    </row>
    <row r="32" spans="2:9" x14ac:dyDescent="0.25">
      <c r="F32" s="12"/>
      <c r="G32" s="14"/>
    </row>
    <row r="33" spans="6:7" x14ac:dyDescent="0.25">
      <c r="G33" s="14"/>
    </row>
    <row r="34" spans="6:7" x14ac:dyDescent="0.25">
      <c r="F34" s="12"/>
    </row>
  </sheetData>
  <mergeCells count="4">
    <mergeCell ref="B29:D29"/>
    <mergeCell ref="B2:G2"/>
    <mergeCell ref="B19:G19"/>
    <mergeCell ref="E3:F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Carr Hill High School &amp; Sixth Form Centre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Bell</dc:creator>
  <cp:lastModifiedBy>Mrs N Bell</cp:lastModifiedBy>
  <cp:lastPrinted>2016-05-19T11:39:54Z</cp:lastPrinted>
  <dcterms:created xsi:type="dcterms:W3CDTF">2014-06-20T13:22:48Z</dcterms:created>
  <dcterms:modified xsi:type="dcterms:W3CDTF">2017-07-20T13:21:03Z</dcterms:modified>
</cp:coreProperties>
</file>